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zhas\Desktop\"/>
    </mc:Choice>
  </mc:AlternateContent>
  <xr:revisionPtr revIDLastSave="0" documentId="13_ncr:1_{4BA9E54D-5BB6-42DD-9E36-0DFE9AFFC6E5}" xr6:coauthVersionLast="47" xr6:coauthVersionMax="47" xr10:uidLastSave="{00000000-0000-0000-0000-000000000000}"/>
  <bookViews>
    <workbookView xWindow="28680" yWindow="4635" windowWidth="29040" windowHeight="15840" xr2:uid="{00000000-000D-0000-FFFF-FFFF00000000}"/>
  </bookViews>
  <sheets>
    <sheet name="Лист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52" i="1" l="1"/>
  <c r="B51" i="1"/>
  <c r="B14" i="1" l="1"/>
  <c r="C14" i="1"/>
  <c r="D3" i="1" l="1"/>
  <c r="C48" i="1"/>
  <c r="B48" i="1"/>
  <c r="C22" i="1" l="1"/>
  <c r="B22" i="1"/>
  <c r="B12" i="1"/>
  <c r="B9" i="1" l="1"/>
  <c r="B53" i="1" l="1"/>
  <c r="C53" i="1"/>
  <c r="C52" i="1"/>
  <c r="C51" i="1"/>
  <c r="D4" i="1"/>
  <c r="C5" i="1"/>
  <c r="C54" i="1" l="1"/>
  <c r="D54" i="1" s="1"/>
  <c r="B54" i="1"/>
  <c r="C12" i="1"/>
  <c r="D51" i="1" l="1"/>
  <c r="D52" i="1"/>
  <c r="D53" i="1"/>
</calcChain>
</file>

<file path=xl/sharedStrings.xml><?xml version="1.0" encoding="utf-8"?>
<sst xmlns="http://schemas.openxmlformats.org/spreadsheetml/2006/main" count="54" uniqueCount="47">
  <si>
    <t>Доходы</t>
  </si>
  <si>
    <t>расходы</t>
  </si>
  <si>
    <t>план, тыс.руб.</t>
  </si>
  <si>
    <t>Факт, тыс. руб.</t>
  </si>
  <si>
    <t>%</t>
  </si>
  <si>
    <t>Изменение остатков средств на счетах по учету средств бюджетов</t>
  </si>
  <si>
    <t>Возврат бюджетных кредитов, предоставленных внутри страны в валюте Российской Федерации</t>
  </si>
  <si>
    <t>Итого</t>
  </si>
  <si>
    <t>Наименование показателя</t>
  </si>
  <si>
    <t>Доходы бюджета - всего</t>
  </si>
  <si>
    <t>в том числе:</t>
  </si>
  <si>
    <t>НАЛОГОВЫЕ И НЕНАЛОГОВЫЕ ДОХОДЫ</t>
  </si>
  <si>
    <t>НАЛОГОВЫЕ ДОХОДЫ</t>
  </si>
  <si>
    <t>НЕНАЛОГОВЫЕ ДОХОДЫ</t>
  </si>
  <si>
    <t>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</si>
  <si>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</si>
  <si>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</si>
  <si>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</si>
  <si>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</si>
  <si>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</si>
  <si>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</si>
  <si>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</si>
  <si>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</si>
  <si>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</si>
  <si>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</si>
  <si>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</si>
  <si>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</si>
  <si>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</si>
  <si>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ВСЕГО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</si>
  <si>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</si>
  <si>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</si>
  <si>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</si>
  <si>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</si>
  <si>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</si>
  <si>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</si>
  <si>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</si>
  <si>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</si>
  <si>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</si>
  <si>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</si>
  <si>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 xml:space="preserve">                 ВСЕГО</t>
  </si>
  <si>
    <t>Социальная сфера</t>
  </si>
  <si>
    <t>Производственная сфера</t>
  </si>
  <si>
    <t>Прочие расходы</t>
  </si>
  <si>
    <t>Дефицит (профицит) бюджета</t>
  </si>
  <si>
    <t>Сводка по бюджету на 1 января 2025</t>
  </si>
  <si>
    <t>Утвержденные бюджетные назначения 2024 года</t>
  </si>
  <si>
    <t>Факт на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</si>
</sst>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₽_-;\-* #,##0.00\ _₽_-;_-* &quot;-&quot;??\ _₽_-;_-@_-"/>
    <numFmt numFmtId="165" formatCode="0.0"/>
    <numFmt numFmtId="166" formatCode="_-* #,##0.0\ _₽_-;\-* #,##0.0\ _₽_-;_-* &quot;-&quot;??\ _₽_-;_-@_-"/>
    <numFmt numFmtId="167" formatCode="#,##0.0"/>
    <numFmt numFmtId="168" formatCode="&quot;&quot;###,##0.00"/>
    <numFmt numFmtId="169" formatCode="_-* #,##0.0\ _₽_-;\-* #,##0.0\ _₽_-;_-* &quot;-&quot;?\ _₽_-;_-@_-"/>
    <numFmt numFmtId="170" formatCode="#,##0.0_ ;\-#,##0.0\ 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0" fontId="0" fillId="0" borderId="0" xfId="0" applyFill="1"/>
    <xf numFmtId="0" fontId="3" fillId="0" borderId="0" xfId="0" applyFont="1"/>
    <xf numFmtId="0" fontId="3" fillId="0" borderId="1" xfId="0" applyFont="1" applyBorder="1"/>
    <xf numFmtId="166" fontId="3" fillId="0" borderId="1" xfId="1" applyNumberFormat="1" applyFont="1" applyBorder="1"/>
    <xf numFmtId="165" fontId="3" fillId="0" borderId="1" xfId="0" applyNumberFormat="1" applyFont="1" applyBorder="1"/>
    <xf numFmtId="0" fontId="3" fillId="0" borderId="1" xfId="0" applyFont="1" applyFill="1" applyBorder="1"/>
    <xf numFmtId="166" fontId="3" fillId="0" borderId="1" xfId="1" applyNumberFormat="1" applyFont="1" applyFill="1" applyBorder="1"/>
    <xf numFmtId="0" fontId="3" fillId="0" borderId="0" xfId="0" applyFont="1" applyFill="1"/>
    <xf numFmtId="166" fontId="3" fillId="0" borderId="0" xfId="1" applyNumberFormat="1" applyFont="1" applyFill="1"/>
    <xf numFmtId="0" fontId="3" fillId="0" borderId="1" xfId="0" applyFont="1" applyFill="1" applyBorder="1" applyAlignment="1">
      <alignment wrapText="1"/>
    </xf>
    <xf numFmtId="170" fontId="3" fillId="0" borderId="1" xfId="1" applyNumberFormat="1" applyFont="1" applyFill="1" applyBorder="1"/>
    <xf numFmtId="167" fontId="3" fillId="0" borderId="1" xfId="1" applyNumberFormat="1" applyFont="1" applyBorder="1"/>
    <xf numFmtId="169" fontId="3" fillId="0" borderId="1" xfId="0" applyNumberFormat="1" applyFont="1" applyFill="1" applyBorder="1"/>
    <xf numFmtId="165" fontId="4" fillId="0" borderId="0" xfId="0" applyNumberFormat="1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167" fontId="5" fillId="2" borderId="1" xfId="0" applyNumberFormat="1" applyFont="1" applyFill="1" applyBorder="1" applyAlignment="1">
      <alignment vertical="top" wrapText="1"/>
    </xf>
    <xf numFmtId="167" fontId="5" fillId="2" borderId="1" xfId="0" applyNumberFormat="1" applyFont="1" applyFill="1" applyBorder="1" applyAlignment="1">
      <alignment horizontal="right" wrapText="1"/>
    </xf>
    <xf numFmtId="170" fontId="6" fillId="0" borderId="1" xfId="1" applyNumberFormat="1" applyFont="1" applyBorder="1" applyAlignment="1">
      <alignment horizontal="right" wrapText="1"/>
    </xf>
    <xf numFmtId="168" fontId="6" fillId="0" borderId="1" xfId="0" applyNumberFormat="1" applyFont="1" applyBorder="1" applyAlignment="1">
      <alignment horizontal="left" wrapText="1"/>
    </xf>
    <xf numFmtId="166" fontId="6" fillId="0" borderId="1" xfId="1" applyNumberFormat="1" applyFont="1" applyBorder="1" applyAlignment="1">
      <alignment horizontal="right" wrapText="1"/>
    </xf>
    <xf numFmtId="168" fontId="6" fillId="0" borderId="2" xfId="0" applyNumberFormat="1" applyFont="1" applyBorder="1" applyAlignment="1">
      <alignment horizontal="left" wrapText="1"/>
    </xf>
    <xf numFmtId="166" fontId="6" fillId="0" borderId="3" xfId="1" applyNumberFormat="1" applyFont="1" applyBorder="1" applyAlignment="1">
      <alignment horizontal="right" wrapText="1"/>
    </xf>
    <xf numFmtId="168" fontId="6" fillId="0" borderId="1" xfId="0" applyNumberFormat="1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 wrapText="1"/>
    </xf>
    <xf numFmtId="168" fontId="6" fillId="0" borderId="3" xfId="0" applyNumberFormat="1" applyFont="1" applyFill="1" applyBorder="1" applyAlignment="1">
      <alignment horizontal="left" wrapText="1"/>
    </xf>
    <xf numFmtId="166" fontId="3" fillId="0" borderId="3" xfId="1" applyNumberFormat="1" applyFont="1" applyFill="1" applyBorder="1"/>
    <xf numFmtId="0" fontId="4" fillId="0" borderId="1" xfId="0" applyFont="1" applyFill="1" applyBorder="1"/>
  </cellXfs>
  <cellStyles count="3">
    <cellStyle name="Обычный" xfId="0" builtinId="0"/>
    <cellStyle name="Обычный 2" xfId="2" xr:uid="{00000000-0005-0000-0000-000001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5"/>
  <sheetViews>
    <sheetView tabSelected="1" zoomScale="40" zoomScaleNormal="40" workbookViewId="0">
      <selection sqref="A1:D54"/>
    </sheetView>
  </sheetViews>
  <sheetFormatPr defaultRowHeight="15" x14ac:dyDescent="0.25"/>
  <cols>
    <col min="1" max="1" width="42.85546875" customWidth="1"/>
    <col min="2" max="2" width="21.42578125" customWidth="1"/>
    <col min="3" max="3" width="22.85546875" customWidth="1"/>
  </cols>
  <sheetData>
    <row r="1" spans="1:4" x14ac:dyDescent="0.25">
      <c r="A1" s="2" t="s">
        <v>44</v>
      </c>
      <c r="B1" s="2"/>
      <c r="C1" s="2"/>
      <c r="D1" s="2"/>
    </row>
    <row r="2" spans="1:4" x14ac:dyDescent="0.25">
      <c r="A2" s="3"/>
      <c r="B2" s="3" t="s">
        <v>2</v>
      </c>
      <c r="C2" s="3" t="s">
        <v>3</v>
      </c>
      <c r="D2" s="3" t="s">
        <v>4</v>
      </c>
    </row>
    <row r="3" spans="1:4" x14ac:dyDescent="0.25">
      <c r="A3" s="3" t="s">
        <v>0</v>
      </c>
      <c r="B3" s="4">
        <v>2765514.2</v>
      </c>
      <c r="C3" s="4">
        <v>1748918.3</v>
      </c>
      <c r="D3" s="5">
        <f>C3/B3*100</f>
        <v>63.240257453749471</v>
      </c>
    </row>
    <row r="4" spans="1:4" x14ac:dyDescent="0.25">
      <c r="A4" s="6" t="s">
        <v>1</v>
      </c>
      <c r="B4" s="7">
        <v>2770918.5</v>
      </c>
      <c r="C4" s="7">
        <v>1732391.1</v>
      </c>
      <c r="D4" s="5">
        <f t="shared" ref="D4" si="0">C4/B4*100</f>
        <v>62.520463882283082</v>
      </c>
    </row>
    <row r="5" spans="1:4" x14ac:dyDescent="0.25">
      <c r="A5" s="6" t="s">
        <v>43</v>
      </c>
      <c r="B5" s="7">
        <f>B3-B4</f>
        <v>-5404.2999999998137</v>
      </c>
      <c r="C5" s="7">
        <f>C3-C4</f>
        <v>16527.199999999953</v>
      </c>
      <c r="D5" s="5"/>
    </row>
    <row r="6" spans="1:4" x14ac:dyDescent="0.25">
      <c r="A6" s="8"/>
      <c r="B6" s="9"/>
      <c r="C6" s="9"/>
      <c r="D6" s="2"/>
    </row>
    <row r="7" spans="1:4" ht="30" x14ac:dyDescent="0.25">
      <c r="A7" s="10" t="s">
        <v>5</v>
      </c>
      <c r="B7" s="11">
        <v>5404.3</v>
      </c>
      <c r="C7" s="11"/>
      <c r="D7" s="2"/>
    </row>
    <row r="8" spans="1:4" ht="45" x14ac:dyDescent="0.25">
      <c r="A8" s="10" t="s">
        <v>6</v>
      </c>
      <c r="B8" s="11"/>
      <c r="C8" s="11"/>
      <c r="D8" s="2"/>
    </row>
    <row r="9" spans="1:4" x14ac:dyDescent="0.25">
      <c r="A9" s="6" t="s">
        <v>7</v>
      </c>
      <c r="B9" s="11">
        <f>B5+B7</f>
        <v>1.8644641386345029E-10</v>
      </c>
      <c r="C9" s="11">
        <v>0</v>
      </c>
      <c r="D9" s="2"/>
    </row>
    <row r="10" spans="1:4" x14ac:dyDescent="0.25">
      <c r="A10" s="2"/>
      <c r="B10" s="2"/>
      <c r="C10" s="2"/>
      <c r="D10" s="2"/>
    </row>
    <row r="11" spans="1:4" ht="45" x14ac:dyDescent="0.25">
      <c r="A11" s="15" t="s">
        <v>8</v>
      </c>
      <c r="B11" s="15" t="s">
        <v>45</v>
      </c>
      <c r="C11" s="15" t="s">
        <v>46</v>
      </c>
      <c r="D11" s="2"/>
    </row>
    <row r="12" spans="1:4" x14ac:dyDescent="0.25">
      <c r="A12" s="16" t="s">
        <v>9</v>
      </c>
      <c r="B12" s="12">
        <f>B14+B17+B18</f>
        <v>2765514.2</v>
      </c>
      <c r="C12" s="12">
        <f>C14+C17+C18</f>
        <v>1748918.3</v>
      </c>
      <c r="D12" s="2"/>
    </row>
    <row r="13" spans="1:4" x14ac:dyDescent="0.25">
      <c r="A13" s="17" t="s">
        <v>10</v>
      </c>
      <c r="B13" s="18"/>
      <c r="C13" s="18"/>
      <c r="D13" s="2"/>
    </row>
    <row r="14" spans="1:4" ht="30" x14ac:dyDescent="0.25">
      <c r="A14" s="16" t="s">
        <v>11</v>
      </c>
      <c r="B14" s="19">
        <f>B15+B16</f>
        <v>199716.2</v>
      </c>
      <c r="C14" s="19">
        <f>C15+C16</f>
        <v>208075.2</v>
      </c>
      <c r="D14" s="2"/>
    </row>
    <row r="15" spans="1:4" x14ac:dyDescent="0.25">
      <c r="A15" s="16" t="s">
        <v>12</v>
      </c>
      <c r="B15" s="19">
        <v>157161.4</v>
      </c>
      <c r="C15" s="19">
        <v>165704.20000000001</v>
      </c>
      <c r="D15" s="2"/>
    </row>
    <row r="16" spans="1:4" x14ac:dyDescent="0.25">
      <c r="A16" s="16" t="s">
        <v>13</v>
      </c>
      <c r="B16" s="19">
        <v>42554.8</v>
      </c>
      <c r="C16" s="19">
        <v>42371</v>
      </c>
      <c r="D16" s="2"/>
    </row>
    <row r="17" spans="1:4" x14ac:dyDescent="0.25">
      <c r="A17" s="16" t="s">
        <v>14</v>
      </c>
      <c r="B17" s="19">
        <v>2584636.4</v>
      </c>
      <c r="C17" s="19">
        <v>1559681.5</v>
      </c>
      <c r="D17" s="2"/>
    </row>
    <row r="18" spans="1:4" ht="75" x14ac:dyDescent="0.25">
      <c r="A18" s="16" t="s">
        <v>15</v>
      </c>
      <c r="B18" s="19">
        <v>-18838.400000000001</v>
      </c>
      <c r="C18" s="19">
        <v>-18838.400000000001</v>
      </c>
      <c r="D18" s="2"/>
    </row>
    <row r="19" spans="1:4" x14ac:dyDescent="0.25">
      <c r="A19" s="2"/>
      <c r="B19" s="2"/>
      <c r="C19" s="2"/>
      <c r="D19" s="2"/>
    </row>
    <row r="20" spans="1:4" x14ac:dyDescent="0.25">
      <c r="A20" s="2"/>
      <c r="B20" s="2"/>
      <c r="C20" s="2"/>
      <c r="D20" s="2"/>
    </row>
    <row r="21" spans="1:4" ht="45" x14ac:dyDescent="0.25">
      <c r="A21" s="15" t="s">
        <v>8</v>
      </c>
      <c r="B21" s="15" t="s">
        <v>45</v>
      </c>
      <c r="C21" s="15" t="s">
        <v>46</v>
      </c>
      <c r="D21" s="2"/>
    </row>
    <row r="22" spans="1:4" ht="30" x14ac:dyDescent="0.25">
      <c r="A22" s="16" t="s">
        <v>11</v>
      </c>
      <c r="B22" s="20">
        <f>SUM(B23:B34)</f>
        <v>199716.19999999998</v>
      </c>
      <c r="C22" s="20">
        <f>SUM(C23:C34)</f>
        <v>208075.19999999998</v>
      </c>
      <c r="D22" s="2"/>
    </row>
    <row r="23" spans="1:4" x14ac:dyDescent="0.25">
      <c r="A23" s="21" t="s">
        <v>16</v>
      </c>
      <c r="B23" s="22">
        <v>56019</v>
      </c>
      <c r="C23" s="22">
        <v>62599.5</v>
      </c>
      <c r="D23" s="2"/>
    </row>
    <row r="24" spans="1:4" ht="60" x14ac:dyDescent="0.25">
      <c r="A24" s="21" t="s">
        <v>17</v>
      </c>
      <c r="B24" s="22">
        <v>12298.4</v>
      </c>
      <c r="C24" s="22">
        <v>13192.2</v>
      </c>
      <c r="D24" s="2"/>
    </row>
    <row r="25" spans="1:4" x14ac:dyDescent="0.25">
      <c r="A25" s="21" t="s">
        <v>18</v>
      </c>
      <c r="B25" s="22">
        <v>69917</v>
      </c>
      <c r="C25" s="22">
        <v>69838.600000000006</v>
      </c>
      <c r="D25" s="2"/>
    </row>
    <row r="26" spans="1:4" x14ac:dyDescent="0.25">
      <c r="A26" s="21" t="s">
        <v>19</v>
      </c>
      <c r="B26" s="22">
        <v>15416</v>
      </c>
      <c r="C26" s="22">
        <v>15922</v>
      </c>
      <c r="D26" s="2"/>
    </row>
    <row r="27" spans="1:4" ht="45" x14ac:dyDescent="0.25">
      <c r="A27" s="21" t="s">
        <v>20</v>
      </c>
      <c r="B27" s="22">
        <v>301</v>
      </c>
      <c r="C27" s="22">
        <v>351.3</v>
      </c>
      <c r="D27" s="2"/>
    </row>
    <row r="28" spans="1:4" x14ac:dyDescent="0.25">
      <c r="A28" s="23" t="s">
        <v>21</v>
      </c>
      <c r="B28" s="24">
        <v>3210</v>
      </c>
      <c r="C28" s="24">
        <v>3800.6</v>
      </c>
      <c r="D28" s="2"/>
    </row>
    <row r="29" spans="1:4" ht="75" x14ac:dyDescent="0.25">
      <c r="A29" s="23" t="s">
        <v>22</v>
      </c>
      <c r="B29" s="22">
        <v>15010</v>
      </c>
      <c r="C29" s="22">
        <v>14276.4</v>
      </c>
      <c r="D29" s="2"/>
    </row>
    <row r="30" spans="1:4" ht="30" x14ac:dyDescent="0.25">
      <c r="A30" s="23" t="s">
        <v>23</v>
      </c>
      <c r="B30" s="22">
        <v>2155.3000000000002</v>
      </c>
      <c r="C30" s="22">
        <v>2440</v>
      </c>
      <c r="D30" s="2"/>
    </row>
    <row r="31" spans="1:4" ht="45" x14ac:dyDescent="0.25">
      <c r="A31" s="23" t="s">
        <v>24</v>
      </c>
      <c r="B31" s="22">
        <v>21072.5</v>
      </c>
      <c r="C31" s="22">
        <v>21173.599999999999</v>
      </c>
      <c r="D31" s="2"/>
    </row>
    <row r="32" spans="1:4" ht="45" x14ac:dyDescent="0.25">
      <c r="A32" s="23" t="s">
        <v>25</v>
      </c>
      <c r="B32" s="22">
        <v>304</v>
      </c>
      <c r="C32" s="22">
        <v>304.10000000000002</v>
      </c>
      <c r="D32" s="2"/>
    </row>
    <row r="33" spans="1:4" ht="30" x14ac:dyDescent="0.25">
      <c r="A33" s="23" t="s">
        <v>26</v>
      </c>
      <c r="B33" s="22">
        <v>3110</v>
      </c>
      <c r="C33" s="22">
        <v>3118.9</v>
      </c>
      <c r="D33" s="2"/>
    </row>
    <row r="34" spans="1:4" x14ac:dyDescent="0.25">
      <c r="A34" s="23" t="s">
        <v>27</v>
      </c>
      <c r="B34" s="22">
        <v>903</v>
      </c>
      <c r="C34" s="22">
        <v>1058</v>
      </c>
      <c r="D34" s="2"/>
    </row>
    <row r="35" spans="1:4" x14ac:dyDescent="0.25">
      <c r="A35" s="2"/>
      <c r="B35" s="2"/>
      <c r="C35" s="2"/>
      <c r="D35" s="2"/>
    </row>
    <row r="36" spans="1:4" x14ac:dyDescent="0.25">
      <c r="A36" s="2"/>
      <c r="B36" s="2"/>
      <c r="C36" s="2"/>
      <c r="D36" s="2"/>
    </row>
    <row r="37" spans="1:4" ht="45" x14ac:dyDescent="0.25">
      <c r="A37" s="25" t="s">
        <v>8</v>
      </c>
      <c r="B37" s="26" t="s">
        <v>45</v>
      </c>
      <c r="C37" s="26" t="s">
        <v>46</v>
      </c>
      <c r="D37" s="8"/>
    </row>
    <row r="38" spans="1:4" x14ac:dyDescent="0.25">
      <c r="A38" s="27" t="s">
        <v>29</v>
      </c>
      <c r="B38" s="28">
        <v>92288.1</v>
      </c>
      <c r="C38" s="28">
        <v>85146.8</v>
      </c>
      <c r="D38" s="8"/>
    </row>
    <row r="39" spans="1:4" x14ac:dyDescent="0.25">
      <c r="A39" s="25" t="s">
        <v>30</v>
      </c>
      <c r="B39" s="7">
        <v>842.3</v>
      </c>
      <c r="C39" s="7">
        <v>842.3</v>
      </c>
      <c r="D39" s="8"/>
    </row>
    <row r="40" spans="1:4" ht="30" x14ac:dyDescent="0.25">
      <c r="A40" s="25" t="s">
        <v>31</v>
      </c>
      <c r="B40" s="7">
        <v>2952.8</v>
      </c>
      <c r="C40" s="7">
        <v>2948.5</v>
      </c>
      <c r="D40" s="8"/>
    </row>
    <row r="41" spans="1:4" x14ac:dyDescent="0.25">
      <c r="A41" s="25" t="s">
        <v>32</v>
      </c>
      <c r="B41" s="7">
        <v>55517.599999999999</v>
      </c>
      <c r="C41" s="7">
        <v>55339.3</v>
      </c>
      <c r="D41" s="8"/>
    </row>
    <row r="42" spans="1:4" x14ac:dyDescent="0.25">
      <c r="A42" s="25" t="s">
        <v>33</v>
      </c>
      <c r="B42" s="7">
        <v>2177775.6</v>
      </c>
      <c r="C42" s="7">
        <v>1188541.3999999999</v>
      </c>
      <c r="D42" s="8"/>
    </row>
    <row r="43" spans="1:4" x14ac:dyDescent="0.25">
      <c r="A43" s="25" t="s">
        <v>34</v>
      </c>
      <c r="B43" s="7">
        <v>288608.3</v>
      </c>
      <c r="C43" s="7">
        <v>284746.2</v>
      </c>
      <c r="D43" s="8"/>
    </row>
    <row r="44" spans="1:4" x14ac:dyDescent="0.25">
      <c r="A44" s="25" t="s">
        <v>35</v>
      </c>
      <c r="B44" s="7">
        <v>28470.9</v>
      </c>
      <c r="C44" s="7">
        <v>28395.200000000001</v>
      </c>
      <c r="D44" s="8"/>
    </row>
    <row r="45" spans="1:4" x14ac:dyDescent="0.25">
      <c r="A45" s="25" t="s">
        <v>36</v>
      </c>
      <c r="B45" s="7">
        <v>78395.600000000006</v>
      </c>
      <c r="C45" s="7">
        <v>40434.199999999997</v>
      </c>
      <c r="D45" s="8"/>
    </row>
    <row r="46" spans="1:4" x14ac:dyDescent="0.25">
      <c r="A46" s="25" t="s">
        <v>37</v>
      </c>
      <c r="B46" s="7">
        <v>42206.8</v>
      </c>
      <c r="C46" s="7">
        <v>42136.7</v>
      </c>
      <c r="D46" s="8"/>
    </row>
    <row r="47" spans="1:4" x14ac:dyDescent="0.25">
      <c r="A47" s="25" t="s">
        <v>38</v>
      </c>
      <c r="B47" s="7">
        <v>3860.5</v>
      </c>
      <c r="C47" s="7">
        <v>3860.5</v>
      </c>
      <c r="D47" s="8"/>
    </row>
    <row r="48" spans="1:4" x14ac:dyDescent="0.25">
      <c r="A48" s="25" t="s">
        <v>39</v>
      </c>
      <c r="B48" s="7">
        <f>SUM(B38:B47)</f>
        <v>2770918.4999999995</v>
      </c>
      <c r="C48" s="7">
        <f>SUM(C38:C47)</f>
        <v>1732391.0999999996</v>
      </c>
      <c r="D48" s="8"/>
    </row>
    <row r="49" spans="1:4" x14ac:dyDescent="0.25">
      <c r="A49" s="8"/>
      <c r="B49" s="8"/>
      <c r="C49" s="2"/>
      <c r="D49" s="8"/>
    </row>
    <row r="50" spans="1:4" x14ac:dyDescent="0.25">
      <c r="A50" s="8"/>
      <c r="B50" s="8"/>
      <c r="C50" s="8"/>
      <c r="D50" s="8"/>
    </row>
    <row r="51" spans="1:4" x14ac:dyDescent="0.25">
      <c r="A51" s="6" t="s">
        <v>40</v>
      </c>
      <c r="B51" s="13">
        <f>B43+B44+B45+B46</f>
        <v>437681.60000000003</v>
      </c>
      <c r="C51" s="13">
        <f>C43+C44+C45+C46</f>
        <v>395712.30000000005</v>
      </c>
      <c r="D51" s="14">
        <f>C51/$C$54*100</f>
        <v>22.841972577670251</v>
      </c>
    </row>
    <row r="52" spans="1:4" x14ac:dyDescent="0.25">
      <c r="A52" s="6" t="s">
        <v>41</v>
      </c>
      <c r="B52" s="13">
        <f>B41+B42</f>
        <v>2233293.2000000002</v>
      </c>
      <c r="C52" s="13">
        <f>C41+C42</f>
        <v>1243880.7</v>
      </c>
      <c r="D52" s="14">
        <f t="shared" ref="D52:D53" si="1">C52/$C$54*100</f>
        <v>71.801379030404846</v>
      </c>
    </row>
    <row r="53" spans="1:4" x14ac:dyDescent="0.25">
      <c r="A53" s="6" t="s">
        <v>42</v>
      </c>
      <c r="B53" s="13">
        <f>B38+B39+B40+B47</f>
        <v>99943.700000000012</v>
      </c>
      <c r="C53" s="13">
        <f>C38+C39+C40+C47</f>
        <v>92798.1</v>
      </c>
      <c r="D53" s="14">
        <f t="shared" si="1"/>
        <v>5.3566483919248951</v>
      </c>
    </row>
    <row r="54" spans="1:4" x14ac:dyDescent="0.25">
      <c r="A54" s="29" t="s">
        <v>28</v>
      </c>
      <c r="B54" s="13">
        <f>SUM(B51:B53)</f>
        <v>2770918.5000000005</v>
      </c>
      <c r="C54" s="13">
        <f>SUM(C51:C53)</f>
        <v>1732391.1</v>
      </c>
      <c r="D54" s="14">
        <f>C54/$C$54*100</f>
        <v>100</v>
      </c>
    </row>
    <row r="55" spans="1:4" x14ac:dyDescent="0.25">
      <c r="A55" s="1"/>
      <c r="B55" s="1"/>
      <c r="C55" s="1"/>
      <c r="D55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Колесникова</dc:creator>
  <cp:lastModifiedBy>Железнов Артем Сергеевич</cp:lastModifiedBy>
  <cp:lastPrinted>2022-08-19T07:07:52Z</cp:lastPrinted>
  <dcterms:created xsi:type="dcterms:W3CDTF">2022-08-19T04:25:42Z</dcterms:created>
  <dcterms:modified xsi:type="dcterms:W3CDTF">2025-01-23T07:13:55Z</dcterms:modified>
</cp:coreProperties>
</file>